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5475" windowWidth="12120" windowHeight="90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'Foglio1'!$B$1:$Z$21</definedName>
  </definedNames>
  <calcPr fullCalcOnLoad="1"/>
</workbook>
</file>

<file path=xl/sharedStrings.xml><?xml version="1.0" encoding="utf-8"?>
<sst xmlns="http://schemas.openxmlformats.org/spreadsheetml/2006/main" count="39" uniqueCount="27">
  <si>
    <t>rapp cambio</t>
  </si>
  <si>
    <t>rapp demoltiplicazione</t>
  </si>
  <si>
    <t>circonferenta ruota</t>
  </si>
  <si>
    <t>velocità</t>
  </si>
  <si>
    <t>rapp.prim</t>
  </si>
  <si>
    <t>(67/39)</t>
  </si>
  <si>
    <t>XTZ 750</t>
  </si>
  <si>
    <t>ins. Valore</t>
  </si>
  <si>
    <t xml:space="preserve"> </t>
  </si>
  <si>
    <t xml:space="preserve">  </t>
  </si>
  <si>
    <t>metri/min)</t>
  </si>
  <si>
    <t>1a</t>
  </si>
  <si>
    <t>2a</t>
  </si>
  <si>
    <t>3a</t>
  </si>
  <si>
    <t>4a</t>
  </si>
  <si>
    <t>5a</t>
  </si>
  <si>
    <t>Alberto Bressani</t>
  </si>
  <si>
    <t>Wheel diameter (cm)</t>
  </si>
  <si>
    <t>rapp.second. (Chain)</t>
  </si>
  <si>
    <t>Front Sprocket</t>
  </si>
  <si>
    <t>Rear Sprocket</t>
  </si>
  <si>
    <t>RPM</t>
  </si>
  <si>
    <t>Velocity in Km/hour</t>
  </si>
  <si>
    <t>Insert Revs per Minute RPM</t>
  </si>
  <si>
    <t>Original Front Sprocket</t>
  </si>
  <si>
    <t>Original Rear Sprocket</t>
  </si>
  <si>
    <t>Original Wheel Diameter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</si>
</sst>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HF&quot;#,##0;&quot;CHF&quot;\-#,##0"/>
    <numFmt numFmtId="173" formatCode="&quot;CHF&quot;#,##0;[Red]&quot;CHF&quot;\-#,##0"/>
    <numFmt numFmtId="174" formatCode="&quot;CHF&quot;#,##0.00;&quot;CHF&quot;\-#,##0.00"/>
    <numFmt numFmtId="175" formatCode="&quot;CHF&quot;#,##0.00;[Red]&quot;CHF&quot;\-#,##0.00"/>
    <numFmt numFmtId="176" formatCode="_ &quot;CHF&quot;* #,##0_ ;_ &quot;CHF&quot;* \-#,##0_ ;_ &quot;CHF&quot;* &quot;-&quot;_ ;_ @_ "/>
    <numFmt numFmtId="177" formatCode="_ * #,##0_ ;_ * \-#,##0_ ;_ * &quot;-&quot;_ ;_ @_ "/>
    <numFmt numFmtId="178" formatCode="_ &quot;CHF&quot;* #,##0.00_ ;_ &quot;CHF&quot;* \-#,##0.00_ ;_ &quot;CHF&quot;* &quot;-&quot;??_ ;_ @_ "/>
    <numFmt numFmtId="179" formatCode="_ * #,##0.00_ ;_ * \-#,##0.00_ ;_ * &quot;-&quot;??_ ;_ @_ 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&quot;CHF&quot;\ * #,##0.00_ ;_ &quot;CHF&quot;\ * \-#,##0.00_ ;_ &quot;CHF&quot;\ * &quot;-&quot;??_ ;_ @_ 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0.0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.5"/>
      <name val="Frutiger 45 Light"/>
      <family val="0"/>
    </font>
    <font>
      <b/>
      <sz val="10.5"/>
      <name val="Frutiger 45 Light"/>
      <family val="0"/>
    </font>
    <font>
      <b/>
      <sz val="12"/>
      <name val="Frutiger 45 Light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2" fontId="0" fillId="0" borderId="3" xfId="0" applyNumberForma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3" fillId="3" borderId="5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3" fillId="5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6" borderId="0" xfId="0" applyFont="1" applyFill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2" fontId="0" fillId="3" borderId="5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 horizontal="right"/>
      <protection/>
    </xf>
    <xf numFmtId="2" fontId="0" fillId="5" borderId="0" xfId="0" applyNumberFormat="1" applyFill="1" applyBorder="1" applyAlignment="1" applyProtection="1">
      <alignment/>
      <protection/>
    </xf>
    <xf numFmtId="2" fontId="2" fillId="7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2" fontId="0" fillId="7" borderId="5" xfId="0" applyNumberForma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0" fillId="7" borderId="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2" fontId="0" fillId="0" borderId="8" xfId="0" applyNumberForma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4" borderId="10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8" borderId="1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XTZ 750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Foglio1!$U$9:$U$13</c:f>
              <c:strCache>
                <c:ptCount val="5"/>
                <c:pt idx="0">
                  <c:v>1a</c:v>
                </c:pt>
                <c:pt idx="1">
                  <c:v>2a</c:v>
                </c:pt>
                <c:pt idx="2">
                  <c:v>3a</c:v>
                </c:pt>
                <c:pt idx="3">
                  <c:v>4a</c:v>
                </c:pt>
                <c:pt idx="4">
                  <c:v>5a</c:v>
                </c:pt>
              </c:strCache>
            </c:strRef>
          </c:cat>
          <c:val>
            <c:numRef>
              <c:f>Foglio1!$V$9:$V$13</c:f>
              <c:numCache>
                <c:ptCount val="5"/>
                <c:pt idx="0">
                  <c:v>31.750314267756128</c:v>
                </c:pt>
                <c:pt idx="1">
                  <c:v>48.84663733500942</c:v>
                </c:pt>
                <c:pt idx="2">
                  <c:v>63.25639534883721</c:v>
                </c:pt>
                <c:pt idx="3">
                  <c:v>76.97868217054263</c:v>
                </c:pt>
                <c:pt idx="4">
                  <c:v>87.13891196013287</c:v>
                </c:pt>
              </c:numCache>
            </c:numRef>
          </c:val>
        </c:ser>
        <c:axId val="36936749"/>
        <c:axId val="11490642"/>
      </c:barChart>
      <c:catAx>
        <c:axId val="36936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relationship of gear to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90642"/>
        <c:crosses val="autoZero"/>
        <c:auto val="1"/>
        <c:lblOffset val="100"/>
        <c:noMultiLvlLbl val="0"/>
      </c:catAx>
      <c:valAx>
        <c:axId val="11490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Speed in
 Km/hour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36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0.58975</cdr:x>
      <cdr:y>0.50125</cdr:y>
    </cdr:from>
    <cdr:to>
      <cdr:x>0.606</cdr:x>
      <cdr:y>0.55375</cdr:y>
    </cdr:to>
    <cdr:sp>
      <cdr:nvSpPr>
        <cdr:cNvPr id="1" name="TextBox 2"/>
        <cdr:cNvSpPr txBox="1">
          <a:spLocks noChangeArrowheads="1"/>
        </cdr:cNvSpPr>
      </cdr:nvSpPr>
      <cdr:spPr>
        <a:xfrm>
          <a:off x="2743200" y="18097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171450</xdr:rowOff>
    </xdr:from>
    <xdr:to>
      <xdr:col>11</xdr:col>
      <xdr:colOff>514350</xdr:colOff>
      <xdr:row>14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362325" y="2552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161925</xdr:rowOff>
    </xdr:from>
    <xdr:to>
      <xdr:col>25</xdr:col>
      <xdr:colOff>466725</xdr:colOff>
      <xdr:row>20</xdr:row>
      <xdr:rowOff>28575</xdr:rowOff>
    </xdr:to>
    <xdr:graphicFrame>
      <xdr:nvGraphicFramePr>
        <xdr:cNvPr id="2" name="Chart 9"/>
        <xdr:cNvGraphicFramePr/>
      </xdr:nvGraphicFramePr>
      <xdr:xfrm>
        <a:off x="7353300" y="161925"/>
        <a:ext cx="4667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6"/>
  <sheetViews>
    <sheetView showGridLines="0" tabSelected="1" zoomScale="85" zoomScaleNormal="85" workbookViewId="0" topLeftCell="C4">
      <selection activeCell="M15" sqref="M15"/>
    </sheetView>
  </sheetViews>
  <sheetFormatPr defaultColWidth="9.140625" defaultRowHeight="12.75"/>
  <cols>
    <col min="1" max="1" width="0.9921875" style="0" customWidth="1"/>
    <col min="2" max="2" width="8.28125" style="0" customWidth="1"/>
    <col min="3" max="3" width="13.57421875" style="0" customWidth="1"/>
    <col min="4" max="4" width="3.140625" style="0" bestFit="1" customWidth="1"/>
    <col min="5" max="5" width="5.57421875" style="0" customWidth="1"/>
    <col min="6" max="6" width="5.8515625" style="0" customWidth="1"/>
    <col min="7" max="7" width="1.1484375" style="0" customWidth="1"/>
    <col min="9" max="9" width="0.42578125" style="0" customWidth="1"/>
    <col min="10" max="10" width="0.9921875" style="0" customWidth="1"/>
    <col min="11" max="11" width="7.57421875" style="0" customWidth="1"/>
    <col min="13" max="13" width="8.28125" style="0" customWidth="1"/>
    <col min="14" max="14" width="6.00390625" style="0" customWidth="1"/>
    <col min="16" max="16" width="5.7109375" style="1" customWidth="1"/>
    <col min="17" max="17" width="12.421875" style="3" customWidth="1"/>
    <col min="18" max="18" width="1.8515625" style="0" customWidth="1"/>
  </cols>
  <sheetData>
    <row r="1" ht="13.5" thickBot="1"/>
    <row r="2" spans="2:18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8"/>
      <c r="R2" s="9"/>
    </row>
    <row r="3" spans="2:18" ht="18">
      <c r="B3" s="10" t="s">
        <v>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3"/>
      <c r="R3" s="14"/>
    </row>
    <row r="4" spans="2:18" ht="12.75">
      <c r="B4" s="15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/>
      <c r="R4" s="14"/>
    </row>
    <row r="5" spans="2:18" ht="12.75">
      <c r="B5" s="15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3"/>
      <c r="R5" s="14"/>
    </row>
    <row r="6" spans="2:18" ht="12.75">
      <c r="B6" s="15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3"/>
      <c r="R6" s="14"/>
    </row>
    <row r="7" spans="2:18" s="2" customFormat="1" ht="12.75">
      <c r="B7" s="16" t="s">
        <v>4</v>
      </c>
      <c r="C7" s="17" t="s">
        <v>18</v>
      </c>
      <c r="D7" s="17"/>
      <c r="E7" s="18" t="s">
        <v>0</v>
      </c>
      <c r="F7" s="18"/>
      <c r="G7" s="19"/>
      <c r="H7" s="18" t="s">
        <v>1</v>
      </c>
      <c r="I7" s="19"/>
      <c r="J7" s="19"/>
      <c r="K7" s="19" t="s">
        <v>17</v>
      </c>
      <c r="L7" s="19"/>
      <c r="M7" s="19" t="s">
        <v>2</v>
      </c>
      <c r="N7" s="19"/>
      <c r="O7" s="19" t="s">
        <v>21</v>
      </c>
      <c r="P7" s="20" t="s">
        <v>3</v>
      </c>
      <c r="Q7" s="21" t="s">
        <v>22</v>
      </c>
      <c r="R7" s="22"/>
    </row>
    <row r="8" spans="2:18" ht="13.5" thickBot="1">
      <c r="B8" s="23">
        <f>67/39</f>
        <v>1.7179487179487178</v>
      </c>
      <c r="C8" s="24"/>
      <c r="D8" s="24"/>
      <c r="E8" s="25"/>
      <c r="F8" s="25"/>
      <c r="G8" s="11"/>
      <c r="H8" s="25"/>
      <c r="I8" s="11"/>
      <c r="J8" s="11"/>
      <c r="K8" s="11"/>
      <c r="L8" s="11"/>
      <c r="M8" s="11"/>
      <c r="N8" s="11"/>
      <c r="O8" s="11"/>
      <c r="P8" s="26"/>
      <c r="Q8" s="21"/>
      <c r="R8" s="14"/>
    </row>
    <row r="9" spans="2:22" ht="13.5" thickBot="1">
      <c r="B9" s="27" t="s">
        <v>5</v>
      </c>
      <c r="C9" s="24" t="s">
        <v>19</v>
      </c>
      <c r="D9" s="42">
        <v>15</v>
      </c>
      <c r="E9" s="25" t="s">
        <v>11</v>
      </c>
      <c r="F9" s="28">
        <f>37/13</f>
        <v>2.8461538461538463</v>
      </c>
      <c r="G9" s="11"/>
      <c r="H9" s="25">
        <f>SUM(C17*F9)</f>
        <v>15.66523076923077</v>
      </c>
      <c r="I9" s="11"/>
      <c r="J9" s="11"/>
      <c r="K9" s="44">
        <v>66</v>
      </c>
      <c r="L9" s="11"/>
      <c r="M9" s="11"/>
      <c r="N9" s="11"/>
      <c r="O9" s="11" t="s">
        <v>8</v>
      </c>
      <c r="P9" s="26">
        <f>SUM(O15/H9*M17)</f>
        <v>529.1719044626021</v>
      </c>
      <c r="Q9" s="29">
        <f>SUM(P9*60/1000)</f>
        <v>31.750314267756128</v>
      </c>
      <c r="R9" s="14"/>
      <c r="U9" t="s">
        <v>11</v>
      </c>
      <c r="V9" s="3">
        <f>Q9</f>
        <v>31.750314267756128</v>
      </c>
    </row>
    <row r="10" spans="2:22" ht="13.5" thickBot="1">
      <c r="B10" s="15"/>
      <c r="C10" s="24" t="s">
        <v>20</v>
      </c>
      <c r="D10" s="43">
        <v>48</v>
      </c>
      <c r="E10" s="25" t="s">
        <v>12</v>
      </c>
      <c r="F10" s="28">
        <f>37/20</f>
        <v>1.85</v>
      </c>
      <c r="G10" s="11"/>
      <c r="H10" s="25">
        <f>SUM(C17*F10)</f>
        <v>10.182400000000001</v>
      </c>
      <c r="I10" s="11"/>
      <c r="J10" s="11"/>
      <c r="K10" s="11"/>
      <c r="L10" s="11"/>
      <c r="M10" s="11"/>
      <c r="N10" s="11"/>
      <c r="O10" s="11" t="s">
        <v>8</v>
      </c>
      <c r="P10" s="26">
        <f>SUM(O15/H10*M17)</f>
        <v>814.110622250157</v>
      </c>
      <c r="Q10" s="29">
        <f>SUM(P10*60/1000)</f>
        <v>48.84663733500942</v>
      </c>
      <c r="R10" s="14"/>
      <c r="U10" t="s">
        <v>12</v>
      </c>
      <c r="V10" s="3">
        <f>Q10</f>
        <v>48.84663733500942</v>
      </c>
    </row>
    <row r="11" spans="2:22" ht="12.75">
      <c r="B11" s="15"/>
      <c r="C11" s="11"/>
      <c r="D11" s="11"/>
      <c r="E11" s="25" t="s">
        <v>13</v>
      </c>
      <c r="F11" s="28">
        <f>30/21</f>
        <v>1.4285714285714286</v>
      </c>
      <c r="G11" s="11"/>
      <c r="H11" s="25">
        <f>SUM(C17*F11)</f>
        <v>7.862857142857144</v>
      </c>
      <c r="I11" s="11"/>
      <c r="J11" s="11"/>
      <c r="K11" s="11"/>
      <c r="L11" s="11"/>
      <c r="M11" s="11"/>
      <c r="N11" s="11"/>
      <c r="O11" s="11" t="s">
        <v>8</v>
      </c>
      <c r="P11" s="26">
        <f>SUM(O15/H11*M17)</f>
        <v>1054.2732558139535</v>
      </c>
      <c r="Q11" s="29">
        <f>SUM(P11*60/1000)</f>
        <v>63.25639534883721</v>
      </c>
      <c r="R11" s="14"/>
      <c r="U11" t="s">
        <v>13</v>
      </c>
      <c r="V11" s="3">
        <f>Q11</f>
        <v>63.25639534883721</v>
      </c>
    </row>
    <row r="12" spans="2:22" ht="12.75">
      <c r="B12" s="15"/>
      <c r="C12" s="11"/>
      <c r="D12" s="11"/>
      <c r="E12" s="25" t="s">
        <v>14</v>
      </c>
      <c r="F12" s="28">
        <f>27/23</f>
        <v>1.173913043478261</v>
      </c>
      <c r="G12" s="11"/>
      <c r="H12" s="25">
        <f>SUM(C17*F12)</f>
        <v>6.461217391304349</v>
      </c>
      <c r="I12" s="11"/>
      <c r="J12" s="11"/>
      <c r="K12" s="11"/>
      <c r="L12" s="11"/>
      <c r="M12" s="11"/>
      <c r="N12" s="11"/>
      <c r="O12" s="30" t="s">
        <v>8</v>
      </c>
      <c r="P12" s="26">
        <f>SUM(O15/H12*M17)</f>
        <v>1282.9780361757105</v>
      </c>
      <c r="Q12" s="29">
        <f>SUM(P12*60/1000)</f>
        <v>76.97868217054263</v>
      </c>
      <c r="R12" s="14"/>
      <c r="U12" t="s">
        <v>14</v>
      </c>
      <c r="V12" s="3">
        <f>Q12</f>
        <v>76.97868217054263</v>
      </c>
    </row>
    <row r="13" spans="2:22" ht="12.75">
      <c r="B13" s="15"/>
      <c r="C13" s="11"/>
      <c r="D13" s="11"/>
      <c r="E13" s="25" t="s">
        <v>15</v>
      </c>
      <c r="F13" s="28">
        <f>28/27</f>
        <v>1.037037037037037</v>
      </c>
      <c r="G13" s="11"/>
      <c r="H13" s="25">
        <f>SUM(C17*F13)</f>
        <v>5.707851851851852</v>
      </c>
      <c r="I13" s="11"/>
      <c r="J13" s="11"/>
      <c r="K13" s="12"/>
      <c r="L13" s="11"/>
      <c r="M13" s="11"/>
      <c r="N13" s="11"/>
      <c r="O13" s="11"/>
      <c r="P13" s="26">
        <f>SUM(O15/H13*M17)</f>
        <v>1452.315199335548</v>
      </c>
      <c r="Q13" s="29">
        <f>SUM(P13*60/1000)</f>
        <v>87.13891196013287</v>
      </c>
      <c r="R13" s="14"/>
      <c r="U13" t="s">
        <v>15</v>
      </c>
      <c r="V13" s="3">
        <f>Q13</f>
        <v>87.13891196013287</v>
      </c>
    </row>
    <row r="14" spans="2:18" ht="13.5" thickBot="1">
      <c r="B14" s="15"/>
      <c r="C14" s="11"/>
      <c r="D14" s="11"/>
      <c r="E14" s="11"/>
      <c r="F14" s="11"/>
      <c r="G14" s="11"/>
      <c r="H14" s="12"/>
      <c r="I14" s="11"/>
      <c r="J14" s="11"/>
      <c r="K14" s="11"/>
      <c r="L14" s="11"/>
      <c r="M14" s="11"/>
      <c r="N14" s="11"/>
      <c r="O14" s="11"/>
      <c r="P14" s="26"/>
      <c r="Q14" s="21"/>
      <c r="R14" s="14"/>
    </row>
    <row r="15" spans="2:18" ht="34.5" customHeight="1" thickBot="1">
      <c r="B15" s="15"/>
      <c r="C15" s="31"/>
      <c r="D15" s="11"/>
      <c r="E15" s="11"/>
      <c r="F15" s="32" t="s">
        <v>23</v>
      </c>
      <c r="G15" s="31"/>
      <c r="I15" s="31"/>
      <c r="K15" s="31"/>
      <c r="L15" s="31"/>
      <c r="M15" s="31" t="s">
        <v>7</v>
      </c>
      <c r="N15" s="11"/>
      <c r="O15" s="4">
        <v>4000</v>
      </c>
      <c r="P15" s="26"/>
      <c r="Q15" s="21"/>
      <c r="R15" s="14"/>
    </row>
    <row r="16" spans="2:18" ht="12.75">
      <c r="B16" s="1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26"/>
      <c r="Q16" s="13"/>
      <c r="R16" s="14"/>
    </row>
    <row r="17" spans="2:18" ht="18.75" customHeight="1">
      <c r="B17" s="33">
        <f>67/39</f>
        <v>1.7179487179487178</v>
      </c>
      <c r="C17" s="34">
        <f>SUM(D10/D9*1.72)</f>
        <v>5.5040000000000004</v>
      </c>
      <c r="D17" s="34"/>
      <c r="E17" s="34"/>
      <c r="F17" s="35" t="s">
        <v>8</v>
      </c>
      <c r="G17" s="34"/>
      <c r="H17" s="34" t="e">
        <f>SUM(C17*#REF!)</f>
        <v>#REF!</v>
      </c>
      <c r="I17" s="34"/>
      <c r="J17" s="34"/>
      <c r="K17" s="34"/>
      <c r="L17" s="34"/>
      <c r="M17" s="34">
        <f>SUM(K9*3.14/100)</f>
        <v>2.0724</v>
      </c>
      <c r="N17" s="34"/>
      <c r="O17" s="34" t="s">
        <v>9</v>
      </c>
      <c r="P17" s="26" t="e">
        <f>SUM(O15/H17*M17)</f>
        <v>#REF!</v>
      </c>
      <c r="Q17" s="36" t="s">
        <v>8</v>
      </c>
      <c r="R17" s="14"/>
    </row>
    <row r="18" spans="2:18" ht="16.5" customHeight="1">
      <c r="B18" s="1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 t="s">
        <v>8</v>
      </c>
      <c r="P18" s="12" t="s">
        <v>10</v>
      </c>
      <c r="Q18" s="13" t="s">
        <v>8</v>
      </c>
      <c r="R18" s="14"/>
    </row>
    <row r="19" spans="2:18" ht="12.75">
      <c r="B19" s="1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3"/>
      <c r="R19" s="14"/>
    </row>
    <row r="20" spans="2:18" ht="13.5" thickBot="1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Q20" s="40"/>
      <c r="R20" s="41"/>
    </row>
    <row r="21" ht="12.75"/>
    <row r="22" spans="2:11" ht="12.75">
      <c r="B22" t="s">
        <v>24</v>
      </c>
      <c r="D22">
        <v>16</v>
      </c>
      <c r="K22" t="s">
        <v>26</v>
      </c>
    </row>
    <row r="23" spans="2:11" ht="12.75">
      <c r="B23" t="s">
        <v>25</v>
      </c>
      <c r="D23">
        <v>46</v>
      </c>
      <c r="K23">
        <v>66</v>
      </c>
    </row>
    <row r="26" ht="12.75">
      <c r="B26" t="s">
        <v>16</v>
      </c>
    </row>
  </sheetData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Bressani</dc:creator>
  <cp:keywords/>
  <dc:description/>
  <cp:lastModifiedBy>nflt</cp:lastModifiedBy>
  <cp:lastPrinted>2002-07-12T05:12:46Z</cp:lastPrinted>
  <dcterms:created xsi:type="dcterms:W3CDTF">2002-04-14T10:50:17Z</dcterms:created>
  <dcterms:modified xsi:type="dcterms:W3CDTF">2010-05-14T08:20:31Z</dcterms:modified>
  <cp:category/>
  <cp:version/>
  <cp:contentType/>
  <cp:contentStatus/>
</cp:coreProperties>
</file>